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3575"/>
  </bookViews>
  <sheets>
    <sheet name="Navýšení rozpočtu" sheetId="1" r:id="rId1"/>
  </sheets>
  <externalReferences>
    <externalReference r:id="rId2"/>
  </externalReferences>
  <definedNames>
    <definedName name="__xlfn_COUNTIFS">NA()</definedName>
    <definedName name="__xlfn_SUMIFS">NA()</definedName>
    <definedName name="Excel_BuiltIn_Print_Area_23_1">NA()</definedName>
    <definedName name="Excel_BuiltIn_Print_Titles_8_1">'[1]Podpora vědy'!#REF!</definedName>
  </definedNames>
  <calcPr calcId="145621"/>
</workbook>
</file>

<file path=xl/calcChain.xml><?xml version="1.0" encoding="utf-8"?>
<calcChain xmlns="http://schemas.openxmlformats.org/spreadsheetml/2006/main">
  <c r="F9" i="1" l="1"/>
  <c r="E8" i="1"/>
  <c r="E10" i="1" s="1"/>
  <c r="B7" i="1" l="1"/>
  <c r="B6" i="1"/>
  <c r="B5" i="1"/>
  <c r="B4" i="1"/>
  <c r="B3" i="1"/>
  <c r="B8" i="1" l="1"/>
  <c r="B10" i="1" s="1"/>
  <c r="C10" i="1" l="1"/>
  <c r="C5" i="1" s="1"/>
  <c r="F5" i="1" s="1"/>
  <c r="C4" i="1"/>
  <c r="C6" i="1" l="1"/>
  <c r="F6" i="1" s="1"/>
  <c r="C7" i="1"/>
  <c r="F7" i="1" s="1"/>
  <c r="C3" i="1"/>
  <c r="F3" i="1" s="1"/>
  <c r="C8" i="1"/>
  <c r="D8" i="1" l="1"/>
  <c r="F4" i="1"/>
  <c r="D10" i="1" l="1"/>
  <c r="F10" i="1" s="1"/>
  <c r="F8" i="1"/>
</calcChain>
</file>

<file path=xl/sharedStrings.xml><?xml version="1.0" encoding="utf-8"?>
<sst xmlns="http://schemas.openxmlformats.org/spreadsheetml/2006/main" count="17" uniqueCount="17">
  <si>
    <t>Rozpis rozpočtu FSV UK; vzdělávací činnost</t>
  </si>
  <si>
    <t>Příspěvek na VČ PŮVODNÍ</t>
  </si>
  <si>
    <t>IES</t>
  </si>
  <si>
    <t>IKSŽ</t>
  </si>
  <si>
    <t>IMS</t>
  </si>
  <si>
    <t>IPS</t>
  </si>
  <si>
    <t>ISS</t>
  </si>
  <si>
    <t>Navýšený příspěvek 10-2018</t>
  </si>
  <si>
    <t xml:space="preserve">Celkem k rozpisu </t>
  </si>
  <si>
    <t>Dodatečný příspěvek MŠMT  říjen 2018 - pouze instituty</t>
  </si>
  <si>
    <t>Navýšení rozpočtu institutů 10-2018</t>
  </si>
  <si>
    <t>Navýšení rozpočtu institutů 12-2018</t>
  </si>
  <si>
    <t>Dodatečný příspěvek MŠMT prosinec 2018 celá FSV</t>
  </si>
  <si>
    <t>celkem instituty</t>
  </si>
  <si>
    <t>Příspěvek na VČ po všech navýšeních</t>
  </si>
  <si>
    <t xml:space="preserve">Navýšení příspěvku na mzdové prostředky 12-2018 -návrh AS FSV UK </t>
  </si>
  <si>
    <t>děkanát + CVI+CJP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</si>
</sst>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7"/>
      <name val="Tahoma"/>
      <family val="2"/>
      <charset val="238"/>
    </font>
    <font>
      <i/>
      <sz val="7"/>
      <name val="Tahoma"/>
      <family val="2"/>
      <charset val="238"/>
    </font>
    <font>
      <sz val="7"/>
      <name val="Tahoma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7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/>
    <xf numFmtId="9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36">
    <xf numFmtId="0" fontId="0" fillId="0" borderId="0" xfId="0"/>
    <xf numFmtId="0" fontId="19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left" vertical="center"/>
    </xf>
    <xf numFmtId="164" fontId="22" fillId="0" borderId="0" xfId="1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right" vertical="center"/>
    </xf>
    <xf numFmtId="164" fontId="21" fillId="33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/>
    </xf>
    <xf numFmtId="164" fontId="22" fillId="0" borderId="10" xfId="0" applyNumberFormat="1" applyFont="1" applyFill="1" applyBorder="1" applyAlignment="1">
      <alignment horizontal="right" vertical="center"/>
    </xf>
    <xf numFmtId="3" fontId="21" fillId="0" borderId="10" xfId="1" applyNumberFormat="1" applyFont="1" applyFill="1" applyBorder="1" applyAlignment="1">
      <alignment vertical="center"/>
    </xf>
    <xf numFmtId="164" fontId="21" fillId="33" borderId="10" xfId="0" applyNumberFormat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vertical="center"/>
    </xf>
    <xf numFmtId="0" fontId="21" fillId="34" borderId="10" xfId="0" applyFont="1" applyFill="1" applyBorder="1" applyAlignment="1">
      <alignment horizontal="right" vertical="center"/>
    </xf>
    <xf numFmtId="164" fontId="21" fillId="34" borderId="10" xfId="0" applyNumberFormat="1" applyFont="1" applyFill="1" applyBorder="1" applyAlignment="1">
      <alignment vertical="center"/>
    </xf>
    <xf numFmtId="164" fontId="21" fillId="34" borderId="10" xfId="0" applyNumberFormat="1" applyFont="1" applyFill="1" applyBorder="1" applyAlignment="1">
      <alignment horizontal="right" vertical="center"/>
    </xf>
    <xf numFmtId="164" fontId="21" fillId="35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30" fillId="0" borderId="10" xfId="0" applyFont="1" applyFill="1" applyBorder="1" applyAlignment="1">
      <alignment horizontal="right" vertical="center"/>
    </xf>
    <xf numFmtId="164" fontId="30" fillId="0" borderId="10" xfId="0" applyNumberFormat="1" applyFont="1" applyFill="1" applyBorder="1" applyAlignment="1">
      <alignment horizontal="right" vertical="center"/>
    </xf>
    <xf numFmtId="164" fontId="20" fillId="0" borderId="10" xfId="1" applyNumberFormat="1" applyFont="1" applyFill="1" applyBorder="1" applyAlignment="1">
      <alignment vertical="center"/>
    </xf>
    <xf numFmtId="0" fontId="20" fillId="0" borderId="10" xfId="1" applyFont="1" applyFill="1" applyBorder="1" applyAlignment="1">
      <alignment horizontal="left" vertical="center"/>
    </xf>
    <xf numFmtId="164" fontId="20" fillId="0" borderId="10" xfId="0" applyNumberFormat="1" applyFont="1" applyFill="1" applyBorder="1" applyAlignment="1">
      <alignment horizontal="right" vertical="center"/>
    </xf>
    <xf numFmtId="164" fontId="30" fillId="0" borderId="10" xfId="0" applyNumberFormat="1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horizontal="right" vertical="center"/>
    </xf>
    <xf numFmtId="164" fontId="30" fillId="33" borderId="10" xfId="0" applyNumberFormat="1" applyFont="1" applyFill="1" applyBorder="1" applyAlignment="1">
      <alignment vertical="center"/>
    </xf>
    <xf numFmtId="164" fontId="30" fillId="34" borderId="10" xfId="0" applyNumberFormat="1" applyFont="1" applyFill="1" applyBorder="1" applyAlignment="1">
      <alignment vertical="center"/>
    </xf>
    <xf numFmtId="3" fontId="30" fillId="0" borderId="10" xfId="1" applyNumberFormat="1" applyFont="1" applyFill="1" applyBorder="1" applyAlignment="1">
      <alignment vertical="center"/>
    </xf>
  </cellXfs>
  <cellStyles count="75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Čárka 2" xfId="21"/>
    <cellStyle name="Čárka 3" xfId="22"/>
    <cellStyle name="Excel Built-in Normal" xfId="23"/>
    <cellStyle name="Excel Built-in Percent" xfId="24"/>
    <cellStyle name="Hyperlink" xfId="25"/>
    <cellStyle name="Chybně 2" xfId="26"/>
    <cellStyle name="Kontrolní buňka 2" xfId="27"/>
    <cellStyle name="Měna 2" xfId="28"/>
    <cellStyle name="Nadpis 1 2" xfId="29"/>
    <cellStyle name="Nadpis 2 2" xfId="30"/>
    <cellStyle name="Nadpis 3 2" xfId="31"/>
    <cellStyle name="Nadpis 4 2" xfId="32"/>
    <cellStyle name="Název 2" xfId="33"/>
    <cellStyle name="Název 3" xfId="34"/>
    <cellStyle name="Neutrální 2" xfId="35"/>
    <cellStyle name="Normal 2" xfId="36"/>
    <cellStyle name="Normální" xfId="0" builtinId="0"/>
    <cellStyle name="Normální 10" xfId="37"/>
    <cellStyle name="Normální 11" xfId="38"/>
    <cellStyle name="Normální 12" xfId="39"/>
    <cellStyle name="Normální 13" xfId="40"/>
    <cellStyle name="Normální 14" xfId="41"/>
    <cellStyle name="normální 14 2" xfId="42"/>
    <cellStyle name="Normální 15" xfId="43"/>
    <cellStyle name="Normální 2" xfId="44"/>
    <cellStyle name="Normální 2 2" xfId="45"/>
    <cellStyle name="Normální 2 3" xfId="46"/>
    <cellStyle name="normální 2 5" xfId="47"/>
    <cellStyle name="Normální 3" xfId="1"/>
    <cellStyle name="Normální 4" xfId="48"/>
    <cellStyle name="Normální 5" xfId="49"/>
    <cellStyle name="normální 5 2" xfId="50"/>
    <cellStyle name="Normální 6" xfId="51"/>
    <cellStyle name="Normální 7" xfId="52"/>
    <cellStyle name="Normální 8" xfId="53"/>
    <cellStyle name="Normální 9" xfId="54"/>
    <cellStyle name="Percent 2" xfId="55"/>
    <cellStyle name="Percent 2 2" xfId="56"/>
    <cellStyle name="Poznámka 2" xfId="57"/>
    <cellStyle name="Procenta 2" xfId="58"/>
    <cellStyle name="Procenta 3" xfId="59"/>
    <cellStyle name="Procenta 3 2" xfId="60"/>
    <cellStyle name="Procenta 4" xfId="61"/>
    <cellStyle name="Propojená buňka 2" xfId="62"/>
    <cellStyle name="Správně 2" xfId="63"/>
    <cellStyle name="Text upozornění 2" xfId="64"/>
    <cellStyle name="Vstup 2" xfId="65"/>
    <cellStyle name="Výpočet 2" xfId="66"/>
    <cellStyle name="Výstup 2" xfId="67"/>
    <cellStyle name="Vysvětlující text 2" xfId="68"/>
    <cellStyle name="Zvýraznění 1 2" xfId="69"/>
    <cellStyle name="Zvýraznění 2 2" xfId="70"/>
    <cellStyle name="Zvýraznění 3 2" xfId="71"/>
    <cellStyle name="Zvýraznění 4 2" xfId="72"/>
    <cellStyle name="Zvýraznění 5 2" xfId="73"/>
    <cellStyle name="Zvýraznění 6 2" xfId="7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&#367;j%20disk\FSV%20UK\Rozpo&#269;et\2018%20ROZPO&#268;ET\Rozpo&#269;et%202018\Rozpo&#269;et%20nav&#253;&#353;en&#237;\Rozpo&#269;et%20FSV%202018_nav&#253;&#353;en&#237;%20v%20&#345;&#237;jnu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ýšení rozpočtu"/>
      <sheetName val="Rozpočet FSV"/>
      <sheetName val="Rozpis na instituty"/>
      <sheetName val="Vzdělávací činnost"/>
      <sheetName val="Podpora vědy"/>
      <sheetName val="SVV"/>
      <sheetName val="Fondy přehled"/>
      <sheetName val="Stipendijní fond"/>
      <sheetName val="Sociální fond"/>
      <sheetName val="Děkanát"/>
      <sheetName val="Celofakultní aktivity"/>
      <sheetName val="100101"/>
      <sheetName val="100106 studentské peníze"/>
      <sheetName val="100107_PR"/>
      <sheetName val="100030 CVI"/>
      <sheetName val="100140 CJP"/>
      <sheetName val="100170 CVI"/>
      <sheetName val="100180 IT"/>
      <sheetName val="100190_FZS"/>
      <sheetName val="100198 fakulta"/>
      <sheetName val="101040 personáloddělení fakulta"/>
      <sheetName val="101100 prostř děkana"/>
      <sheetName val="101101 zlaté kurzy"/>
      <sheetName val="101111_OV"/>
      <sheetName val="101117 SO"/>
      <sheetName val="600690 VaVpI"/>
      <sheetName val="600691 VaVpI"/>
      <sheetName val="VČ_A_data"/>
      <sheetName val="VČ_A_data_cizinci"/>
      <sheetName val="VČ_A_přehled"/>
      <sheetName val="VČ_B_data"/>
      <sheetName val="VČ_B_přehled"/>
      <sheetName val="VČ_K_data"/>
      <sheetName val="VČ_K_data_absolventi"/>
      <sheetName val="VČ_K_přehled"/>
    </sheetNames>
    <sheetDataSet>
      <sheetData sheetId="0" refreshError="1"/>
      <sheetData sheetId="1" refreshError="1"/>
      <sheetData sheetId="2">
        <row r="3">
          <cell r="C3">
            <v>22275009.095739443</v>
          </cell>
        </row>
        <row r="4">
          <cell r="C4">
            <v>29243392.586864017</v>
          </cell>
        </row>
        <row r="5">
          <cell r="C5">
            <v>22071632.363335192</v>
          </cell>
        </row>
        <row r="6">
          <cell r="C6">
            <v>29296641.32454548</v>
          </cell>
        </row>
        <row r="7">
          <cell r="C7">
            <v>13543402.588890858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10" sqref="E10"/>
    </sheetView>
  </sheetViews>
  <sheetFormatPr defaultRowHeight="15" x14ac:dyDescent="0.25"/>
  <cols>
    <col min="1" max="1" width="40.28515625" customWidth="1"/>
    <col min="2" max="2" width="11.5703125" bestFit="1" customWidth="1"/>
    <col min="3" max="3" width="11.28515625" bestFit="1" customWidth="1"/>
    <col min="5" max="5" width="9.5703125" bestFit="1" customWidth="1"/>
    <col min="6" max="6" width="11.28515625" bestFit="1" customWidth="1"/>
  </cols>
  <sheetData>
    <row r="1" spans="1:7" x14ac:dyDescent="0.25">
      <c r="A1" s="1" t="s">
        <v>15</v>
      </c>
    </row>
    <row r="2" spans="1:7" ht="36" x14ac:dyDescent="0.25">
      <c r="A2" s="7" t="s">
        <v>0</v>
      </c>
      <c r="B2" s="8" t="s">
        <v>1</v>
      </c>
      <c r="C2" s="8" t="s">
        <v>7</v>
      </c>
      <c r="D2" s="8" t="s">
        <v>10</v>
      </c>
      <c r="E2" s="31" t="s">
        <v>11</v>
      </c>
      <c r="F2" s="8" t="s">
        <v>14</v>
      </c>
      <c r="G2" s="2"/>
    </row>
    <row r="3" spans="1:7" x14ac:dyDescent="0.25">
      <c r="A3" s="9" t="s">
        <v>2</v>
      </c>
      <c r="B3" s="10">
        <f>'[1]Rozpis na instituty'!C3</f>
        <v>22275009.095739443</v>
      </c>
      <c r="C3" s="10">
        <f>B3/B$10*C$10</f>
        <v>22596280.790407874</v>
      </c>
      <c r="D3" s="10">
        <v>562937.67799999996</v>
      </c>
      <c r="E3" s="32">
        <v>281433</v>
      </c>
      <c r="F3" s="10">
        <f>B3+D3+E3</f>
        <v>23119379.773739442</v>
      </c>
      <c r="G3" s="3"/>
    </row>
    <row r="4" spans="1:7" x14ac:dyDescent="0.25">
      <c r="A4" s="11" t="s">
        <v>3</v>
      </c>
      <c r="B4" s="12">
        <f>'[1]Rozpis na instituty'!C4</f>
        <v>29243392.586864017</v>
      </c>
      <c r="C4" s="12">
        <f t="shared" ref="C4:C7" si="0">B4/B$10*C$10</f>
        <v>29665169.038395658</v>
      </c>
      <c r="D4" s="12">
        <v>739043.80700000003</v>
      </c>
      <c r="E4" s="27">
        <v>381604</v>
      </c>
      <c r="F4" s="24">
        <f t="shared" ref="F4:F8" si="1">B4+D4+E4</f>
        <v>30364040.393864017</v>
      </c>
      <c r="G4" s="3"/>
    </row>
    <row r="5" spans="1:7" x14ac:dyDescent="0.25">
      <c r="A5" s="9" t="s">
        <v>4</v>
      </c>
      <c r="B5" s="10">
        <f>'[1]Rozpis na instituty'!C5</f>
        <v>22071632.363335192</v>
      </c>
      <c r="C5" s="10">
        <f t="shared" si="0"/>
        <v>22389970.762345031</v>
      </c>
      <c r="D5" s="10">
        <v>557797.90800000005</v>
      </c>
      <c r="E5" s="32">
        <v>284216</v>
      </c>
      <c r="F5" s="10">
        <f t="shared" si="1"/>
        <v>22913646.271335192</v>
      </c>
      <c r="G5" s="3"/>
    </row>
    <row r="6" spans="1:7" x14ac:dyDescent="0.25">
      <c r="A6" s="11" t="s">
        <v>5</v>
      </c>
      <c r="B6" s="12">
        <f>'[1]Rozpis na instituty'!C6</f>
        <v>29296641.32454548</v>
      </c>
      <c r="C6" s="12">
        <f t="shared" si="0"/>
        <v>29719185.780800283</v>
      </c>
      <c r="D6" s="12">
        <v>740389.51800000004</v>
      </c>
      <c r="E6" s="27">
        <v>377629</v>
      </c>
      <c r="F6" s="24">
        <f t="shared" si="1"/>
        <v>30414659.84254548</v>
      </c>
      <c r="G6" s="3"/>
    </row>
    <row r="7" spans="1:7" x14ac:dyDescent="0.25">
      <c r="A7" s="9" t="s">
        <v>6</v>
      </c>
      <c r="B7" s="17">
        <f>'[1]Rozpis na instituty'!C7</f>
        <v>13543402.588890858</v>
      </c>
      <c r="C7" s="17">
        <f t="shared" si="0"/>
        <v>13738738.621419888</v>
      </c>
      <c r="D7" s="17">
        <v>342271.08799999999</v>
      </c>
      <c r="E7" s="33">
        <v>180864</v>
      </c>
      <c r="F7" s="10">
        <f t="shared" si="1"/>
        <v>14066537.676890858</v>
      </c>
      <c r="G7" s="3"/>
    </row>
    <row r="8" spans="1:7" x14ac:dyDescent="0.25">
      <c r="A8" s="21" t="s">
        <v>13</v>
      </c>
      <c r="B8" s="22">
        <f>SUM(B3:B7)</f>
        <v>116430077.95937499</v>
      </c>
      <c r="C8" s="22">
        <f>SUM(C3:C7)</f>
        <v>118109344.99336873</v>
      </c>
      <c r="D8" s="22">
        <f>SUM(D3:D7)</f>
        <v>2942439.9989999998</v>
      </c>
      <c r="E8" s="34">
        <f>SUM(E3:E7)</f>
        <v>1505746</v>
      </c>
      <c r="F8" s="23">
        <f t="shared" si="1"/>
        <v>120878263.95837499</v>
      </c>
      <c r="G8" s="3"/>
    </row>
    <row r="9" spans="1:7" x14ac:dyDescent="0.25">
      <c r="A9" s="13" t="s">
        <v>16</v>
      </c>
      <c r="B9" s="16">
        <v>87580667</v>
      </c>
      <c r="C9" s="19">
        <v>0</v>
      </c>
      <c r="D9" s="18">
        <v>0</v>
      </c>
      <c r="E9" s="35">
        <v>848206</v>
      </c>
      <c r="F9" s="16">
        <f>B9+D9+E9</f>
        <v>88428873</v>
      </c>
    </row>
    <row r="10" spans="1:7" x14ac:dyDescent="0.25">
      <c r="A10" s="26" t="s">
        <v>8</v>
      </c>
      <c r="B10" s="12">
        <f>B8+B9</f>
        <v>204010744.95937499</v>
      </c>
      <c r="C10" s="12">
        <f>B10+B13</f>
        <v>206953184.95937499</v>
      </c>
      <c r="D10" s="12">
        <f>D8+D9</f>
        <v>2942439.9989999998</v>
      </c>
      <c r="E10" s="28">
        <f>E8+E9</f>
        <v>2353952</v>
      </c>
      <c r="F10" s="20">
        <f>B10+D10+E10</f>
        <v>209307136.95837501</v>
      </c>
    </row>
    <row r="11" spans="1:7" x14ac:dyDescent="0.25">
      <c r="A11" s="4"/>
      <c r="B11" s="3"/>
      <c r="C11" s="3"/>
      <c r="D11" s="3"/>
      <c r="E11" s="3"/>
    </row>
    <row r="12" spans="1:7" x14ac:dyDescent="0.25">
      <c r="A12" s="5"/>
      <c r="B12" s="3"/>
      <c r="C12" s="3"/>
      <c r="D12" s="3"/>
      <c r="E12" s="3"/>
    </row>
    <row r="13" spans="1:7" x14ac:dyDescent="0.25">
      <c r="A13" s="14" t="s">
        <v>9</v>
      </c>
      <c r="B13" s="15">
        <v>2942440</v>
      </c>
      <c r="C13" s="6"/>
      <c r="D13" s="6"/>
      <c r="E13" s="3"/>
    </row>
    <row r="14" spans="1:7" x14ac:dyDescent="0.25">
      <c r="A14" s="29" t="s">
        <v>12</v>
      </c>
      <c r="B14" s="30">
        <v>2353952</v>
      </c>
      <c r="C14" s="3"/>
      <c r="D14" s="3"/>
      <c r="E14" s="3"/>
    </row>
    <row r="15" spans="1:7" x14ac:dyDescent="0.25">
      <c r="B15" s="3"/>
      <c r="C15" s="3"/>
      <c r="D15" s="3"/>
      <c r="E15" s="3"/>
    </row>
    <row r="16" spans="1:7" x14ac:dyDescent="0.25">
      <c r="A16" s="5"/>
      <c r="B16" s="3"/>
      <c r="C16" s="3"/>
      <c r="D16" s="3"/>
      <c r="E16" s="3"/>
    </row>
    <row r="17" spans="1:5" x14ac:dyDescent="0.25">
      <c r="A17" s="5"/>
      <c r="B17" s="6"/>
      <c r="C17" s="3"/>
      <c r="D17" s="3"/>
      <c r="E17" s="3"/>
    </row>
    <row r="18" spans="1:5" x14ac:dyDescent="0.25">
      <c r="C18" s="2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Navýšení rozpočtu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POKUSNY UCET,ZAM,CIVT</dc:creator>
  <cp:lastModifiedBy>Klara Novosadová</cp:lastModifiedBy>
  <cp:lastPrinted>2018-10-09T08:43:51Z</cp:lastPrinted>
  <dcterms:created xsi:type="dcterms:W3CDTF">2018-10-09T08:38:10Z</dcterms:created>
  <dcterms:modified xsi:type="dcterms:W3CDTF">2018-12-06T09:34:13Z</dcterms:modified>
</cp:coreProperties>
</file>